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H23" i="3"/>
  <c r="G23" i="3"/>
  <c r="G22" i="3"/>
  <c r="H22" i="3" s="1"/>
  <c r="G21" i="3"/>
  <c r="H21" i="3" s="1"/>
  <c r="H20" i="3"/>
  <c r="G20" i="3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G25" i="2"/>
  <c r="G24" i="2"/>
  <c r="H24" i="2" s="1"/>
  <c r="G23" i="2"/>
  <c r="G22" i="2"/>
  <c r="H22" i="2" s="1"/>
  <c r="G21" i="2"/>
  <c r="H21" i="2" s="1"/>
  <c r="G20" i="2"/>
  <c r="H20" i="2"/>
  <c r="G19" i="2"/>
  <c r="G18" i="2"/>
  <c r="G17" i="2"/>
  <c r="G16" i="2"/>
  <c r="H16" i="2" s="1"/>
  <c r="G15" i="2"/>
  <c r="G14" i="2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26" i="2"/>
  <c r="H25" i="2"/>
  <c r="H23" i="2"/>
  <c r="H19" i="2"/>
  <c r="H18" i="2"/>
  <c r="H17" i="2"/>
  <c r="H15" i="2"/>
  <c r="H14" i="2"/>
  <c r="H11" i="2"/>
  <c r="H7" i="2"/>
  <c r="H1" i="2" l="1"/>
  <c r="C15" i="1"/>
  <c r="C14" i="1"/>
  <c r="H1" i="4"/>
  <c r="G1" i="4" s="1"/>
  <c r="D15" i="1" s="1"/>
  <c r="C16" i="1"/>
  <c r="H1" i="5"/>
  <c r="G1" i="5" s="1"/>
  <c r="D16" i="1" s="1"/>
  <c r="H1" i="3"/>
  <c r="G1" i="3" s="1"/>
  <c r="D14" i="1" s="1"/>
  <c r="A9" i="1"/>
  <c r="C9" i="1" l="1"/>
  <c r="E9" i="1"/>
  <c r="G1" i="2"/>
  <c r="D13" i="1" s="1"/>
</calcChain>
</file>

<file path=xl/sharedStrings.xml><?xml version="1.0" encoding="utf-8"?>
<sst xmlns="http://schemas.openxmlformats.org/spreadsheetml/2006/main" count="137" uniqueCount="77">
  <si>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</si>
  <si>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</si>
  <si>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</si>
  <si>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</si>
  <si>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</si>
  <si>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</si>
  <si>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</si>
  <si>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</si>
  <si>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</si>
  <si>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</si>
  <si>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</si>
  <si>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</si>
  <si>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</si>
  <si>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</si>
  <si>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</si>
  <si>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</si>
  <si>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</si>
  <si>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</si>
  <si>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</si>
  <si>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</si>
  <si>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ISTITUTO COMPRENSIVO DI VIALE LIBERTA'</t>
  </si>
  <si>
    <t>27029 VIGEVANO (PV) VIALE LIBERTA' 32 C.F. 94034000185 C.M. PVIC83100R</t>
  </si>
  <si>
    <t>30/E del 20/01/2023</t>
  </si>
  <si>
    <t>00000186/02/2023 del 03/03/2023</t>
  </si>
  <si>
    <t>00000219/02/2023 del 20/03/2023</t>
  </si>
  <si>
    <t>107/PA del 07/04/2023</t>
  </si>
  <si>
    <t>24 del 18/04/2023</t>
  </si>
  <si>
    <t>111/PA del 11/04/2023</t>
  </si>
  <si>
    <t>119/04 del 21/04/2023</t>
  </si>
  <si>
    <t>31/O del 12/05/2023</t>
  </si>
  <si>
    <t>FATTPA 1_23 del 11/04/2023</t>
  </si>
  <si>
    <t>2023_22_116 del 29/05/2023</t>
  </si>
  <si>
    <t>730/PA del 25/05/2023</t>
  </si>
  <si>
    <t>V3-18197 del 01/06/2023</t>
  </si>
  <si>
    <t>FPA 1/23 del 16/06/2023</t>
  </si>
  <si>
    <t>V3-19349 del 16/06/2023</t>
  </si>
  <si>
    <t>1/418 del 15/07/2023</t>
  </si>
  <si>
    <t>23 del 17/07/2023</t>
  </si>
  <si>
    <t>000280-0CPA del 24/07/2023</t>
  </si>
  <si>
    <t>V2FV0000085 del 31/07/2023</t>
  </si>
  <si>
    <t>18/01 del 02/08/2023</t>
  </si>
  <si>
    <t>8B00800743 del 10/08/2023</t>
  </si>
  <si>
    <t>FATTPA 259_2023 del 14/06/2023</t>
  </si>
  <si>
    <t>322/E del 16/06/2023</t>
  </si>
  <si>
    <t>149 del 07/07/2023</t>
  </si>
  <si>
    <t>V3-26935 del 13/09/2023</t>
  </si>
  <si>
    <t>V3-27810 del 20/09/2023</t>
  </si>
  <si>
    <t>V3-27808 del 20/09/2023</t>
  </si>
  <si>
    <t>V3-27807 del 20/09/2023</t>
  </si>
  <si>
    <t>V3-27809 del 20/09/2023</t>
  </si>
  <si>
    <t>V3-27805 del 20/09/2023</t>
  </si>
  <si>
    <t>V3-27806 del 20/09/2023</t>
  </si>
  <si>
    <t>V3-27441 del 18/09/2023</t>
  </si>
  <si>
    <t>V3-27440 del 18/09/2023</t>
  </si>
  <si>
    <t>45 del 20/09/2023</t>
  </si>
  <si>
    <t>V3-27442 del 18/09/2023</t>
  </si>
  <si>
    <t>V3-27439 del 18/09/2023</t>
  </si>
  <si>
    <t>V3-27437 del 18/09/2023</t>
  </si>
  <si>
    <t>V3-28348 del 26/09/2023</t>
  </si>
  <si>
    <t>V3-27438 del 18/09/2023</t>
  </si>
  <si>
    <t>V3-27436 del 18/09/2023</t>
  </si>
  <si>
    <t>V3-28062 del 22/09/2023</t>
  </si>
  <si>
    <t>723/00 del 15/09/2023</t>
  </si>
  <si>
    <t>FPSCUOLA255/2023 del 13/09/2023</t>
  </si>
  <si>
    <t>FPSCUOLA256/2023 del 13/09/2023</t>
  </si>
  <si>
    <t>V2FV0000088 del 12/09/2023</t>
  </si>
  <si>
    <t>2023.FD300.FTPA del 29/09/2023</t>
  </si>
  <si>
    <t>2023.FD301.FTPA del 29/09/2023</t>
  </si>
  <si>
    <t>2023.FD303.FTPA del 29/09/2023</t>
  </si>
  <si>
    <t>2023.FD299.FTPA del 29/09/2023</t>
  </si>
  <si>
    <t>2023.FD302.FTPA del 29/09/2023</t>
  </si>
  <si>
    <t>1/500 del 30/09/2023</t>
  </si>
  <si>
    <t>61/PA del 18/09/2023</t>
  </si>
  <si>
    <t>23/2023 del 13/09/2023</t>
  </si>
  <si>
    <t>142/FTPA del 25/09/2023</t>
  </si>
  <si>
    <t>28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</si>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</sst>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2023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88</v>
      </c>
      <c r="B9" s="35"/>
      <c r="C9" s="34">
        <f>SUM(C13:C16)</f>
        <v>57018.69</v>
      </c>
      <c r="D9" s="35"/>
      <c r="E9" s="40">
        <f>('Trimestre 1'!H1+'Trimestre 2'!H1+'Trimestre 3'!H1+'Trimestre 4'!H1)/C9</f>
        <v>-9.8604475129119944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3</v>
      </c>
      <c r="C13" s="29">
        <f>'Trimestre 1'!B1</f>
        <v>10752.15</v>
      </c>
      <c r="D13" s="29">
        <f>'Trimestre 1'!G1</f>
        <v>-19.018531177485436</v>
      </c>
      <c r="E13" s="29">
        <v>115408.77</v>
      </c>
      <c r="F13" s="33" t="s">
        <v>75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12</v>
      </c>
      <c r="C14" s="29">
        <f>'Trimestre 2'!B1</f>
        <v>12695.71</v>
      </c>
      <c r="D14" s="29">
        <f>'Trimestre 2'!G1</f>
        <v>-4.2763012072582001</v>
      </c>
      <c r="E14" s="29">
        <v>222339.08</v>
      </c>
      <c r="F14" s="33" t="s">
        <v>76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15</v>
      </c>
      <c r="C15" s="29">
        <f>'Trimestre 3'!B1</f>
        <v>12764.660000000002</v>
      </c>
      <c r="D15" s="29">
        <f>'Trimestre 3'!G1</f>
        <v>0.48048596672375082</v>
      </c>
      <c r="E15" s="29">
        <v>237335.56</v>
      </c>
      <c r="F15" s="33" t="s">
        <v>75</v>
      </c>
    </row>
    <row r="16" spans="1:11" ht="21.75" customHeight="1" x14ac:dyDescent="0.25">
      <c r="A16" s="28" t="s">
        <v>16</v>
      </c>
      <c r="B16" s="17">
        <f>'Trimestre 4'!C1</f>
        <v>58</v>
      </c>
      <c r="C16" s="29">
        <f>'Trimestre 4'!B1</f>
        <v>20806.169999999998</v>
      </c>
      <c r="D16" s="29">
        <f>'Trimestre 4'!G1</f>
        <v>-14.879348770100409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10752.15</v>
      </c>
      <c r="C1">
        <f>COUNTA(A4:A353)</f>
        <v>3</v>
      </c>
      <c r="G1" s="16">
        <f>IF(B1&lt;&gt;0,H1/B1,0)</f>
        <v>-19.018531177485436</v>
      </c>
      <c r="H1" s="15">
        <f>SUM(H4:H353)</f>
        <v>-204490.1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2232.15</v>
      </c>
      <c r="C4" s="13">
        <v>44977</v>
      </c>
      <c r="D4" s="13">
        <v>44963</v>
      </c>
      <c r="E4" s="13"/>
      <c r="F4" s="13"/>
      <c r="G4" s="1">
        <f>D4-C4-(F4-E4)</f>
        <v>-14</v>
      </c>
      <c r="H4" s="12">
        <f>B4*G4</f>
        <v>-31250.100000000002</v>
      </c>
    </row>
    <row r="5" spans="1:8" x14ac:dyDescent="0.25">
      <c r="A5" s="19" t="s">
        <v>23</v>
      </c>
      <c r="B5" s="12">
        <v>2840</v>
      </c>
      <c r="C5" s="13">
        <v>45018</v>
      </c>
      <c r="D5" s="13">
        <v>45009</v>
      </c>
      <c r="E5" s="13"/>
      <c r="F5" s="13"/>
      <c r="G5" s="1">
        <f t="shared" ref="G5:G68" si="0">D5-C5-(F5-E5)</f>
        <v>-9</v>
      </c>
      <c r="H5" s="12">
        <f t="shared" ref="H5:H68" si="1">B5*G5</f>
        <v>-25560</v>
      </c>
    </row>
    <row r="6" spans="1:8" x14ac:dyDescent="0.25">
      <c r="A6" s="19" t="s">
        <v>24</v>
      </c>
      <c r="B6" s="12">
        <v>5680</v>
      </c>
      <c r="C6" s="13">
        <v>45035</v>
      </c>
      <c r="D6" s="13">
        <v>45009</v>
      </c>
      <c r="E6" s="13"/>
      <c r="F6" s="13"/>
      <c r="G6" s="1">
        <f t="shared" si="0"/>
        <v>-26</v>
      </c>
      <c r="H6" s="12">
        <f t="shared" si="1"/>
        <v>-147680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12695.71</v>
      </c>
      <c r="C1">
        <f>COUNTA(A4:A353)</f>
        <v>12</v>
      </c>
      <c r="G1" s="16">
        <f>IF(B1&lt;&gt;0,H1/B1,0)</f>
        <v>-4.2763012072582001</v>
      </c>
      <c r="H1" s="15">
        <f>SUM(H4:H353)</f>
        <v>-54290.68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25</v>
      </c>
      <c r="B4" s="12">
        <v>143.44</v>
      </c>
      <c r="C4" s="13">
        <v>45053</v>
      </c>
      <c r="D4" s="13">
        <v>45033</v>
      </c>
      <c r="E4" s="13"/>
      <c r="F4" s="13"/>
      <c r="G4" s="1">
        <f>D4-C4-(F4-E4)</f>
        <v>-20</v>
      </c>
      <c r="H4" s="12">
        <f>B4*G4</f>
        <v>-2868.8</v>
      </c>
    </row>
    <row r="5" spans="1:8" x14ac:dyDescent="0.25">
      <c r="A5" s="19" t="s">
        <v>26</v>
      </c>
      <c r="B5" s="12">
        <v>950</v>
      </c>
      <c r="C5" s="13">
        <v>45034</v>
      </c>
      <c r="D5" s="13">
        <v>45058</v>
      </c>
      <c r="E5" s="13"/>
      <c r="F5" s="13"/>
      <c r="G5" s="1">
        <f t="shared" ref="G5:G68" si="0">D5-C5-(F5-E5)</f>
        <v>24</v>
      </c>
      <c r="H5" s="12">
        <f t="shared" ref="H5:H68" si="1">B5*G5</f>
        <v>22800</v>
      </c>
    </row>
    <row r="6" spans="1:8" x14ac:dyDescent="0.25">
      <c r="A6" s="19" t="s">
        <v>27</v>
      </c>
      <c r="B6" s="12">
        <v>2295</v>
      </c>
      <c r="C6" s="13">
        <v>45057</v>
      </c>
      <c r="D6" s="13">
        <v>45058</v>
      </c>
      <c r="E6" s="13"/>
      <c r="F6" s="13"/>
      <c r="G6" s="1">
        <f t="shared" si="0"/>
        <v>1</v>
      </c>
      <c r="H6" s="12">
        <f t="shared" si="1"/>
        <v>2295</v>
      </c>
    </row>
    <row r="7" spans="1:8" x14ac:dyDescent="0.25">
      <c r="A7" s="19" t="s">
        <v>28</v>
      </c>
      <c r="B7" s="12">
        <v>168.03</v>
      </c>
      <c r="C7" s="13">
        <v>45067</v>
      </c>
      <c r="D7" s="13">
        <v>45063</v>
      </c>
      <c r="E7" s="13"/>
      <c r="F7" s="13"/>
      <c r="G7" s="1">
        <f t="shared" si="0"/>
        <v>-4</v>
      </c>
      <c r="H7" s="12">
        <f t="shared" si="1"/>
        <v>-672.12</v>
      </c>
    </row>
    <row r="8" spans="1:8" x14ac:dyDescent="0.25">
      <c r="A8" s="19" t="s">
        <v>28</v>
      </c>
      <c r="B8" s="12">
        <v>36.97</v>
      </c>
      <c r="C8" s="13">
        <v>45067</v>
      </c>
      <c r="D8" s="13">
        <v>45063</v>
      </c>
      <c r="E8" s="13"/>
      <c r="F8" s="13"/>
      <c r="G8" s="1">
        <f t="shared" si="0"/>
        <v>-4</v>
      </c>
      <c r="H8" s="12">
        <f t="shared" si="1"/>
        <v>-147.88</v>
      </c>
    </row>
    <row r="9" spans="1:8" x14ac:dyDescent="0.25">
      <c r="A9" s="19" t="s">
        <v>29</v>
      </c>
      <c r="B9" s="12">
        <v>3365.2</v>
      </c>
      <c r="C9" s="13">
        <v>45089</v>
      </c>
      <c r="D9" s="13">
        <v>45063</v>
      </c>
      <c r="E9" s="13"/>
      <c r="F9" s="13"/>
      <c r="G9" s="1">
        <f t="shared" si="0"/>
        <v>-26</v>
      </c>
      <c r="H9" s="12">
        <f t="shared" si="1"/>
        <v>-87495.2</v>
      </c>
    </row>
    <row r="10" spans="1:8" x14ac:dyDescent="0.25">
      <c r="A10" s="19" t="s">
        <v>30</v>
      </c>
      <c r="B10" s="12">
        <v>2962.5</v>
      </c>
      <c r="C10" s="13">
        <v>45057</v>
      </c>
      <c r="D10" s="13">
        <v>45069</v>
      </c>
      <c r="E10" s="13"/>
      <c r="F10" s="13"/>
      <c r="G10" s="1">
        <f t="shared" si="0"/>
        <v>12</v>
      </c>
      <c r="H10" s="12">
        <f t="shared" si="1"/>
        <v>35550</v>
      </c>
    </row>
    <row r="11" spans="1:8" x14ac:dyDescent="0.25">
      <c r="A11" s="19" t="s">
        <v>31</v>
      </c>
      <c r="B11" s="12">
        <v>545.45000000000005</v>
      </c>
      <c r="C11" s="13">
        <v>45106</v>
      </c>
      <c r="D11" s="13">
        <v>45091</v>
      </c>
      <c r="E11" s="13"/>
      <c r="F11" s="13"/>
      <c r="G11" s="1">
        <f t="shared" si="0"/>
        <v>-15</v>
      </c>
      <c r="H11" s="12">
        <f t="shared" si="1"/>
        <v>-8181.7500000000009</v>
      </c>
    </row>
    <row r="12" spans="1:8" x14ac:dyDescent="0.25">
      <c r="A12" s="19" t="s">
        <v>31</v>
      </c>
      <c r="B12" s="12">
        <v>54.55</v>
      </c>
      <c r="C12" s="13">
        <v>45106</v>
      </c>
      <c r="D12" s="13">
        <v>45091</v>
      </c>
      <c r="E12" s="13"/>
      <c r="F12" s="13"/>
      <c r="G12" s="1">
        <f t="shared" si="0"/>
        <v>-15</v>
      </c>
      <c r="H12" s="12">
        <f t="shared" si="1"/>
        <v>-818.25</v>
      </c>
    </row>
    <row r="13" spans="1:8" x14ac:dyDescent="0.25">
      <c r="A13" s="19" t="s">
        <v>32</v>
      </c>
      <c r="B13" s="12">
        <v>1220</v>
      </c>
      <c r="C13" s="13">
        <v>45107</v>
      </c>
      <c r="D13" s="13">
        <v>45097</v>
      </c>
      <c r="E13" s="13"/>
      <c r="F13" s="13"/>
      <c r="G13" s="1">
        <f t="shared" si="0"/>
        <v>-10</v>
      </c>
      <c r="H13" s="12">
        <f t="shared" si="1"/>
        <v>-12200</v>
      </c>
    </row>
    <row r="14" spans="1:8" x14ac:dyDescent="0.25">
      <c r="A14" s="19" t="s">
        <v>33</v>
      </c>
      <c r="B14" s="12">
        <v>252.57</v>
      </c>
      <c r="C14" s="13">
        <v>45121</v>
      </c>
      <c r="D14" s="13">
        <v>45097</v>
      </c>
      <c r="E14" s="13"/>
      <c r="F14" s="13"/>
      <c r="G14" s="1">
        <f t="shared" si="0"/>
        <v>-24</v>
      </c>
      <c r="H14" s="12">
        <f t="shared" si="1"/>
        <v>-6061.68</v>
      </c>
    </row>
    <row r="15" spans="1:8" x14ac:dyDescent="0.25">
      <c r="A15" s="19" t="s">
        <v>34</v>
      </c>
      <c r="B15" s="12">
        <v>702</v>
      </c>
      <c r="C15" s="13">
        <v>45093</v>
      </c>
      <c r="D15" s="13">
        <v>45098</v>
      </c>
      <c r="E15" s="13"/>
      <c r="F15" s="13"/>
      <c r="G15" s="1">
        <f t="shared" si="0"/>
        <v>5</v>
      </c>
      <c r="H15" s="12">
        <f t="shared" si="1"/>
        <v>3510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12764.660000000002</v>
      </c>
      <c r="C1">
        <f>COUNTA(A4:A353)</f>
        <v>15</v>
      </c>
      <c r="G1" s="16">
        <f>IF(B1&lt;&gt;0,H1/B1,0)</f>
        <v>0.48048596672375082</v>
      </c>
      <c r="H1" s="15">
        <f>SUM(H4:H353)</f>
        <v>6133.2399999999943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35</v>
      </c>
      <c r="B4" s="12">
        <v>6209.93</v>
      </c>
      <c r="C4" s="13">
        <v>45129</v>
      </c>
      <c r="D4" s="13">
        <v>45119</v>
      </c>
      <c r="E4" s="13"/>
      <c r="F4" s="13"/>
      <c r="G4" s="1">
        <f>D4-C4-(F4-E4)</f>
        <v>-10</v>
      </c>
      <c r="H4" s="12">
        <f>B4*G4</f>
        <v>-62099.3</v>
      </c>
    </row>
    <row r="5" spans="1:8" x14ac:dyDescent="0.25">
      <c r="A5" s="19" t="s">
        <v>36</v>
      </c>
      <c r="B5" s="12">
        <v>532</v>
      </c>
      <c r="C5" s="13">
        <v>45169</v>
      </c>
      <c r="D5" s="13">
        <v>45135</v>
      </c>
      <c r="E5" s="13"/>
      <c r="F5" s="13"/>
      <c r="G5" s="1">
        <f t="shared" ref="G5:G68" si="0">D5-C5-(F5-E5)</f>
        <v>-34</v>
      </c>
      <c r="H5" s="12">
        <f t="shared" ref="H5:H68" si="1">B5*G5</f>
        <v>-18088</v>
      </c>
    </row>
    <row r="6" spans="1:8" x14ac:dyDescent="0.25">
      <c r="A6" s="19" t="s">
        <v>37</v>
      </c>
      <c r="B6" s="12">
        <v>116</v>
      </c>
      <c r="C6" s="13">
        <v>45154</v>
      </c>
      <c r="D6" s="13">
        <v>45135</v>
      </c>
      <c r="E6" s="13"/>
      <c r="F6" s="13"/>
      <c r="G6" s="1">
        <f t="shared" si="0"/>
        <v>-19</v>
      </c>
      <c r="H6" s="12">
        <f t="shared" si="1"/>
        <v>-2204</v>
      </c>
    </row>
    <row r="7" spans="1:8" x14ac:dyDescent="0.25">
      <c r="A7" s="19" t="s">
        <v>38</v>
      </c>
      <c r="B7" s="12">
        <v>952.38</v>
      </c>
      <c r="C7" s="13">
        <v>45162</v>
      </c>
      <c r="D7" s="13">
        <v>45139</v>
      </c>
      <c r="E7" s="13"/>
      <c r="F7" s="13"/>
      <c r="G7" s="1">
        <f t="shared" si="0"/>
        <v>-23</v>
      </c>
      <c r="H7" s="12">
        <f t="shared" si="1"/>
        <v>-21904.74</v>
      </c>
    </row>
    <row r="8" spans="1:8" x14ac:dyDescent="0.25">
      <c r="A8" s="19" t="s">
        <v>39</v>
      </c>
      <c r="B8" s="12">
        <v>219.3</v>
      </c>
      <c r="C8" s="13">
        <v>45169</v>
      </c>
      <c r="D8" s="13">
        <v>45141</v>
      </c>
      <c r="E8" s="13"/>
      <c r="F8" s="13"/>
      <c r="G8" s="1">
        <f t="shared" si="0"/>
        <v>-28</v>
      </c>
      <c r="H8" s="12">
        <f t="shared" si="1"/>
        <v>-6140.4000000000005</v>
      </c>
    </row>
    <row r="9" spans="1:8" x14ac:dyDescent="0.25">
      <c r="A9" s="19" t="s">
        <v>39</v>
      </c>
      <c r="B9" s="12">
        <v>48.25</v>
      </c>
      <c r="C9" s="13">
        <v>45169</v>
      </c>
      <c r="D9" s="13">
        <v>45141</v>
      </c>
      <c r="E9" s="13"/>
      <c r="F9" s="13"/>
      <c r="G9" s="1">
        <f t="shared" si="0"/>
        <v>-28</v>
      </c>
      <c r="H9" s="12">
        <f t="shared" si="1"/>
        <v>-1351</v>
      </c>
    </row>
    <row r="10" spans="1:8" x14ac:dyDescent="0.25">
      <c r="A10" s="19" t="s">
        <v>40</v>
      </c>
      <c r="B10" s="12">
        <v>1100</v>
      </c>
      <c r="C10" s="13">
        <v>45170</v>
      </c>
      <c r="D10" s="13">
        <v>45147</v>
      </c>
      <c r="E10" s="13"/>
      <c r="F10" s="13"/>
      <c r="G10" s="1">
        <f t="shared" si="0"/>
        <v>-23</v>
      </c>
      <c r="H10" s="12">
        <f t="shared" si="1"/>
        <v>-25300</v>
      </c>
    </row>
    <row r="11" spans="1:8" x14ac:dyDescent="0.25">
      <c r="A11" s="19" t="s">
        <v>41</v>
      </c>
      <c r="B11" s="12">
        <v>66</v>
      </c>
      <c r="C11" s="13">
        <v>45180</v>
      </c>
      <c r="D11" s="13">
        <v>45180</v>
      </c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 t="s">
        <v>41</v>
      </c>
      <c r="B12" s="12">
        <v>14.52</v>
      </c>
      <c r="C12" s="13">
        <v>45180</v>
      </c>
      <c r="D12" s="13">
        <v>45180</v>
      </c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 t="s">
        <v>42</v>
      </c>
      <c r="B13" s="12">
        <v>350</v>
      </c>
      <c r="C13" s="13">
        <v>45121</v>
      </c>
      <c r="D13" s="13">
        <v>45180</v>
      </c>
      <c r="E13" s="13"/>
      <c r="F13" s="13"/>
      <c r="G13" s="1">
        <f t="shared" si="0"/>
        <v>59</v>
      </c>
      <c r="H13" s="12">
        <f t="shared" si="1"/>
        <v>20650</v>
      </c>
    </row>
    <row r="14" spans="1:8" x14ac:dyDescent="0.25">
      <c r="A14" s="19" t="s">
        <v>42</v>
      </c>
      <c r="B14" s="12">
        <v>77</v>
      </c>
      <c r="C14" s="13">
        <v>45121</v>
      </c>
      <c r="D14" s="13">
        <v>45180</v>
      </c>
      <c r="E14" s="13"/>
      <c r="F14" s="13"/>
      <c r="G14" s="1">
        <f t="shared" si="0"/>
        <v>59</v>
      </c>
      <c r="H14" s="12">
        <f t="shared" si="1"/>
        <v>4543</v>
      </c>
    </row>
    <row r="15" spans="1:8" x14ac:dyDescent="0.25">
      <c r="A15" s="19" t="s">
        <v>43</v>
      </c>
      <c r="B15" s="12">
        <v>280</v>
      </c>
      <c r="C15" s="13">
        <v>45123</v>
      </c>
      <c r="D15" s="13">
        <v>45180</v>
      </c>
      <c r="E15" s="13"/>
      <c r="F15" s="13"/>
      <c r="G15" s="1">
        <f t="shared" si="0"/>
        <v>57</v>
      </c>
      <c r="H15" s="12">
        <f t="shared" si="1"/>
        <v>15960</v>
      </c>
    </row>
    <row r="16" spans="1:8" x14ac:dyDescent="0.25">
      <c r="A16" s="19" t="s">
        <v>43</v>
      </c>
      <c r="B16" s="12">
        <v>61.6</v>
      </c>
      <c r="C16" s="13">
        <v>45123</v>
      </c>
      <c r="D16" s="13">
        <v>45180</v>
      </c>
      <c r="E16" s="13"/>
      <c r="F16" s="13"/>
      <c r="G16" s="1">
        <f t="shared" si="0"/>
        <v>57</v>
      </c>
      <c r="H16" s="12">
        <f t="shared" si="1"/>
        <v>3511.2000000000003</v>
      </c>
    </row>
    <row r="17" spans="1:8" x14ac:dyDescent="0.25">
      <c r="A17" s="19" t="s">
        <v>44</v>
      </c>
      <c r="B17" s="12">
        <v>2244</v>
      </c>
      <c r="C17" s="13">
        <v>45145</v>
      </c>
      <c r="D17" s="13">
        <v>45181</v>
      </c>
      <c r="E17" s="13"/>
      <c r="F17" s="13"/>
      <c r="G17" s="1">
        <f t="shared" si="0"/>
        <v>36</v>
      </c>
      <c r="H17" s="12">
        <f t="shared" si="1"/>
        <v>80784</v>
      </c>
    </row>
    <row r="18" spans="1:8" x14ac:dyDescent="0.25">
      <c r="A18" s="19" t="s">
        <v>44</v>
      </c>
      <c r="B18" s="12">
        <v>493.68</v>
      </c>
      <c r="C18" s="13">
        <v>45145</v>
      </c>
      <c r="D18" s="13">
        <v>45181</v>
      </c>
      <c r="E18" s="13"/>
      <c r="F18" s="13"/>
      <c r="G18" s="1">
        <f t="shared" si="0"/>
        <v>36</v>
      </c>
      <c r="H18" s="12">
        <f t="shared" si="1"/>
        <v>17772.48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20806.169999999998</v>
      </c>
      <c r="C1">
        <f>COUNTA(A4:A353)</f>
        <v>58</v>
      </c>
      <c r="G1" s="16">
        <f>IF(B1&lt;&gt;0,H1/B1,0)</f>
        <v>-14.879348770100409</v>
      </c>
      <c r="H1" s="15">
        <f>SUM(H4:H353)</f>
        <v>-309582.26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45</v>
      </c>
      <c r="B4" s="12">
        <v>1189.26</v>
      </c>
      <c r="C4" s="13">
        <v>45219</v>
      </c>
      <c r="D4" s="13">
        <v>45213</v>
      </c>
      <c r="E4" s="13"/>
      <c r="F4" s="13"/>
      <c r="G4" s="1">
        <f>D4-C4-(F4-E4)</f>
        <v>-6</v>
      </c>
      <c r="H4" s="12">
        <f>B4*G4</f>
        <v>-7135.5599999999995</v>
      </c>
    </row>
    <row r="5" spans="1:8" x14ac:dyDescent="0.25">
      <c r="A5" s="19" t="s">
        <v>45</v>
      </c>
      <c r="B5" s="12">
        <v>261.64999999999998</v>
      </c>
      <c r="C5" s="13">
        <v>45219</v>
      </c>
      <c r="D5" s="13">
        <v>45213</v>
      </c>
      <c r="E5" s="13"/>
      <c r="F5" s="13"/>
      <c r="G5" s="1">
        <f t="shared" ref="G5:G68" si="0">D5-C5-(F5-E5)</f>
        <v>-6</v>
      </c>
      <c r="H5" s="12">
        <f t="shared" ref="H5:H68" si="1">B5*G5</f>
        <v>-1569.8999999999999</v>
      </c>
    </row>
    <row r="6" spans="1:8" x14ac:dyDescent="0.25">
      <c r="A6" s="19" t="s">
        <v>46</v>
      </c>
      <c r="B6" s="12">
        <v>238.49</v>
      </c>
      <c r="C6" s="13">
        <v>45232</v>
      </c>
      <c r="D6" s="13">
        <v>45213</v>
      </c>
      <c r="E6" s="13"/>
      <c r="F6" s="13"/>
      <c r="G6" s="1">
        <f t="shared" si="0"/>
        <v>-19</v>
      </c>
      <c r="H6" s="12">
        <f t="shared" si="1"/>
        <v>-4531.3100000000004</v>
      </c>
    </row>
    <row r="7" spans="1:8" x14ac:dyDescent="0.25">
      <c r="A7" s="19" t="s">
        <v>46</v>
      </c>
      <c r="B7" s="12">
        <v>52.47</v>
      </c>
      <c r="C7" s="13">
        <v>45232</v>
      </c>
      <c r="D7" s="13">
        <v>45213</v>
      </c>
      <c r="E7" s="13"/>
      <c r="F7" s="13"/>
      <c r="G7" s="1">
        <f t="shared" si="0"/>
        <v>-19</v>
      </c>
      <c r="H7" s="12">
        <f t="shared" si="1"/>
        <v>-996.93</v>
      </c>
    </row>
    <row r="8" spans="1:8" x14ac:dyDescent="0.25">
      <c r="A8" s="19" t="s">
        <v>47</v>
      </c>
      <c r="B8" s="12">
        <v>206.21</v>
      </c>
      <c r="C8" s="13">
        <v>45232</v>
      </c>
      <c r="D8" s="13">
        <v>45213</v>
      </c>
      <c r="E8" s="13"/>
      <c r="F8" s="13"/>
      <c r="G8" s="1">
        <f t="shared" si="0"/>
        <v>-19</v>
      </c>
      <c r="H8" s="12">
        <f t="shared" si="1"/>
        <v>-3917.9900000000002</v>
      </c>
    </row>
    <row r="9" spans="1:8" x14ac:dyDescent="0.25">
      <c r="A9" s="19" t="s">
        <v>47</v>
      </c>
      <c r="B9" s="12">
        <v>45.37</v>
      </c>
      <c r="C9" s="13">
        <v>45232</v>
      </c>
      <c r="D9" s="13">
        <v>45213</v>
      </c>
      <c r="E9" s="13"/>
      <c r="F9" s="13"/>
      <c r="G9" s="1">
        <f t="shared" si="0"/>
        <v>-19</v>
      </c>
      <c r="H9" s="12">
        <f t="shared" si="1"/>
        <v>-862.03</v>
      </c>
    </row>
    <row r="10" spans="1:8" x14ac:dyDescent="0.25">
      <c r="A10" s="19" t="s">
        <v>48</v>
      </c>
      <c r="B10" s="12">
        <v>182.72</v>
      </c>
      <c r="C10" s="13">
        <v>45232</v>
      </c>
      <c r="D10" s="13">
        <v>45213</v>
      </c>
      <c r="E10" s="13"/>
      <c r="F10" s="13"/>
      <c r="G10" s="1">
        <f t="shared" si="0"/>
        <v>-19</v>
      </c>
      <c r="H10" s="12">
        <f t="shared" si="1"/>
        <v>-3471.68</v>
      </c>
    </row>
    <row r="11" spans="1:8" x14ac:dyDescent="0.25">
      <c r="A11" s="19" t="s">
        <v>48</v>
      </c>
      <c r="B11" s="12">
        <v>40.200000000000003</v>
      </c>
      <c r="C11" s="13">
        <v>45232</v>
      </c>
      <c r="D11" s="13">
        <v>45213</v>
      </c>
      <c r="E11" s="13"/>
      <c r="F11" s="13"/>
      <c r="G11" s="1">
        <f t="shared" si="0"/>
        <v>-19</v>
      </c>
      <c r="H11" s="12">
        <f t="shared" si="1"/>
        <v>-763.80000000000007</v>
      </c>
    </row>
    <row r="12" spans="1:8" x14ac:dyDescent="0.25">
      <c r="A12" s="19" t="s">
        <v>49</v>
      </c>
      <c r="B12" s="12">
        <v>63.61</v>
      </c>
      <c r="C12" s="13">
        <v>45232</v>
      </c>
      <c r="D12" s="13">
        <v>45213</v>
      </c>
      <c r="E12" s="13"/>
      <c r="F12" s="13"/>
      <c r="G12" s="1">
        <f t="shared" si="0"/>
        <v>-19</v>
      </c>
      <c r="H12" s="12">
        <f t="shared" si="1"/>
        <v>-1208.5899999999999</v>
      </c>
    </row>
    <row r="13" spans="1:8" x14ac:dyDescent="0.25">
      <c r="A13" s="19" t="s">
        <v>49</v>
      </c>
      <c r="B13" s="12">
        <v>13.99</v>
      </c>
      <c r="C13" s="13">
        <v>45232</v>
      </c>
      <c r="D13" s="13">
        <v>45213</v>
      </c>
      <c r="E13" s="13"/>
      <c r="F13" s="13"/>
      <c r="G13" s="1">
        <f t="shared" si="0"/>
        <v>-19</v>
      </c>
      <c r="H13" s="12">
        <f t="shared" si="1"/>
        <v>-265.81</v>
      </c>
    </row>
    <row r="14" spans="1:8" x14ac:dyDescent="0.25">
      <c r="A14" s="19" t="s">
        <v>50</v>
      </c>
      <c r="B14" s="12">
        <v>123.88</v>
      </c>
      <c r="C14" s="13">
        <v>45232</v>
      </c>
      <c r="D14" s="13">
        <v>45213</v>
      </c>
      <c r="E14" s="13"/>
      <c r="F14" s="13"/>
      <c r="G14" s="1">
        <f t="shared" si="0"/>
        <v>-19</v>
      </c>
      <c r="H14" s="12">
        <f t="shared" si="1"/>
        <v>-2353.7199999999998</v>
      </c>
    </row>
    <row r="15" spans="1:8" x14ac:dyDescent="0.25">
      <c r="A15" s="19" t="s">
        <v>50</v>
      </c>
      <c r="B15" s="12">
        <v>27.25</v>
      </c>
      <c r="C15" s="13">
        <v>45232</v>
      </c>
      <c r="D15" s="13">
        <v>45213</v>
      </c>
      <c r="E15" s="13"/>
      <c r="F15" s="13"/>
      <c r="G15" s="1">
        <f t="shared" si="0"/>
        <v>-19</v>
      </c>
      <c r="H15" s="12">
        <f t="shared" si="1"/>
        <v>-517.75</v>
      </c>
    </row>
    <row r="16" spans="1:8" x14ac:dyDescent="0.25">
      <c r="A16" s="19" t="s">
        <v>51</v>
      </c>
      <c r="B16" s="12">
        <v>92.23</v>
      </c>
      <c r="C16" s="13">
        <v>45232</v>
      </c>
      <c r="D16" s="13">
        <v>45213</v>
      </c>
      <c r="E16" s="13"/>
      <c r="F16" s="13"/>
      <c r="G16" s="1">
        <f t="shared" si="0"/>
        <v>-19</v>
      </c>
      <c r="H16" s="12">
        <f t="shared" si="1"/>
        <v>-1752.3700000000001</v>
      </c>
    </row>
    <row r="17" spans="1:8" x14ac:dyDescent="0.25">
      <c r="A17" s="19" t="s">
        <v>51</v>
      </c>
      <c r="B17" s="12">
        <v>20.29</v>
      </c>
      <c r="C17" s="13">
        <v>45232</v>
      </c>
      <c r="D17" s="13">
        <v>45213</v>
      </c>
      <c r="E17" s="13"/>
      <c r="F17" s="13"/>
      <c r="G17" s="1">
        <f t="shared" si="0"/>
        <v>-19</v>
      </c>
      <c r="H17" s="12">
        <f t="shared" si="1"/>
        <v>-385.51</v>
      </c>
    </row>
    <row r="18" spans="1:8" x14ac:dyDescent="0.25">
      <c r="A18" s="19" t="s">
        <v>52</v>
      </c>
      <c r="B18" s="12">
        <v>63.11</v>
      </c>
      <c r="C18" s="13">
        <v>45230</v>
      </c>
      <c r="D18" s="13">
        <v>45213</v>
      </c>
      <c r="E18" s="13"/>
      <c r="F18" s="13"/>
      <c r="G18" s="1">
        <f t="shared" si="0"/>
        <v>-17</v>
      </c>
      <c r="H18" s="12">
        <f t="shared" si="1"/>
        <v>-1072.8699999999999</v>
      </c>
    </row>
    <row r="19" spans="1:8" x14ac:dyDescent="0.25">
      <c r="A19" s="19" t="s">
        <v>52</v>
      </c>
      <c r="B19" s="12">
        <v>13.88</v>
      </c>
      <c r="C19" s="13">
        <v>45230</v>
      </c>
      <c r="D19" s="13">
        <v>45213</v>
      </c>
      <c r="E19" s="13"/>
      <c r="F19" s="13"/>
      <c r="G19" s="1">
        <f t="shared" si="0"/>
        <v>-17</v>
      </c>
      <c r="H19" s="12">
        <f t="shared" si="1"/>
        <v>-235.96</v>
      </c>
    </row>
    <row r="20" spans="1:8" x14ac:dyDescent="0.25">
      <c r="A20" s="19" t="s">
        <v>53</v>
      </c>
      <c r="B20" s="12">
        <v>51.12</v>
      </c>
      <c r="C20" s="13">
        <v>45230</v>
      </c>
      <c r="D20" s="13">
        <v>45213</v>
      </c>
      <c r="E20" s="13"/>
      <c r="F20" s="13"/>
      <c r="G20" s="1">
        <f t="shared" si="0"/>
        <v>-17</v>
      </c>
      <c r="H20" s="12">
        <f t="shared" si="1"/>
        <v>-869.04</v>
      </c>
    </row>
    <row r="21" spans="1:8" x14ac:dyDescent="0.25">
      <c r="A21" s="19" t="s">
        <v>53</v>
      </c>
      <c r="B21" s="12">
        <v>11.25</v>
      </c>
      <c r="C21" s="13">
        <v>45230</v>
      </c>
      <c r="D21" s="13">
        <v>45213</v>
      </c>
      <c r="E21" s="13"/>
      <c r="F21" s="13"/>
      <c r="G21" s="1">
        <f t="shared" si="0"/>
        <v>-17</v>
      </c>
      <c r="H21" s="12">
        <f t="shared" si="1"/>
        <v>-191.25</v>
      </c>
    </row>
    <row r="22" spans="1:8" x14ac:dyDescent="0.25">
      <c r="A22" s="19" t="s">
        <v>54</v>
      </c>
      <c r="B22" s="12">
        <v>230</v>
      </c>
      <c r="C22" s="13">
        <v>45230</v>
      </c>
      <c r="D22" s="13">
        <v>45213</v>
      </c>
      <c r="E22" s="13"/>
      <c r="F22" s="13"/>
      <c r="G22" s="1">
        <f t="shared" si="0"/>
        <v>-17</v>
      </c>
      <c r="H22" s="12">
        <f t="shared" si="1"/>
        <v>-3910</v>
      </c>
    </row>
    <row r="23" spans="1:8" x14ac:dyDescent="0.25">
      <c r="A23" s="19" t="s">
        <v>54</v>
      </c>
      <c r="B23" s="12">
        <v>50.6</v>
      </c>
      <c r="C23" s="13">
        <v>45230</v>
      </c>
      <c r="D23" s="13">
        <v>45213</v>
      </c>
      <c r="E23" s="13"/>
      <c r="F23" s="13"/>
      <c r="G23" s="1">
        <f t="shared" si="0"/>
        <v>-17</v>
      </c>
      <c r="H23" s="12">
        <f t="shared" si="1"/>
        <v>-860.2</v>
      </c>
    </row>
    <row r="24" spans="1:8" x14ac:dyDescent="0.25">
      <c r="A24" s="19" t="s">
        <v>55</v>
      </c>
      <c r="B24" s="12">
        <v>65.650000000000006</v>
      </c>
      <c r="C24" s="13">
        <v>45230</v>
      </c>
      <c r="D24" s="13">
        <v>45213</v>
      </c>
      <c r="E24" s="13"/>
      <c r="F24" s="13"/>
      <c r="G24" s="1">
        <f t="shared" si="0"/>
        <v>-17</v>
      </c>
      <c r="H24" s="12">
        <f t="shared" si="1"/>
        <v>-1116.0500000000002</v>
      </c>
    </row>
    <row r="25" spans="1:8" x14ac:dyDescent="0.25">
      <c r="A25" s="19" t="s">
        <v>55</v>
      </c>
      <c r="B25" s="12">
        <v>14.44</v>
      </c>
      <c r="C25" s="13">
        <v>45230</v>
      </c>
      <c r="D25" s="13">
        <v>45213</v>
      </c>
      <c r="E25" s="13"/>
      <c r="F25" s="13"/>
      <c r="G25" s="1">
        <f t="shared" si="0"/>
        <v>-17</v>
      </c>
      <c r="H25" s="12">
        <f t="shared" si="1"/>
        <v>-245.48</v>
      </c>
    </row>
    <row r="26" spans="1:8" x14ac:dyDescent="0.25">
      <c r="A26" s="19" t="s">
        <v>56</v>
      </c>
      <c r="B26" s="12">
        <v>38.119999999999997</v>
      </c>
      <c r="C26" s="13">
        <v>45230</v>
      </c>
      <c r="D26" s="13">
        <v>45213</v>
      </c>
      <c r="E26" s="13"/>
      <c r="F26" s="13"/>
      <c r="G26" s="1">
        <f t="shared" si="0"/>
        <v>-17</v>
      </c>
      <c r="H26" s="12">
        <f t="shared" si="1"/>
        <v>-648.04</v>
      </c>
    </row>
    <row r="27" spans="1:8" x14ac:dyDescent="0.25">
      <c r="A27" s="19" t="s">
        <v>56</v>
      </c>
      <c r="B27" s="12">
        <v>8.39</v>
      </c>
      <c r="C27" s="13">
        <v>45230</v>
      </c>
      <c r="D27" s="13">
        <v>45213</v>
      </c>
      <c r="E27" s="13"/>
      <c r="F27" s="13"/>
      <c r="G27" s="1">
        <f t="shared" si="0"/>
        <v>-17</v>
      </c>
      <c r="H27" s="12">
        <f t="shared" si="1"/>
        <v>-142.63</v>
      </c>
    </row>
    <row r="28" spans="1:8" x14ac:dyDescent="0.25">
      <c r="A28" s="19" t="s">
        <v>57</v>
      </c>
      <c r="B28" s="12">
        <v>165.48</v>
      </c>
      <c r="C28" s="13">
        <v>45230</v>
      </c>
      <c r="D28" s="13">
        <v>45213</v>
      </c>
      <c r="E28" s="13"/>
      <c r="F28" s="13"/>
      <c r="G28" s="1">
        <f t="shared" si="0"/>
        <v>-17</v>
      </c>
      <c r="H28" s="12">
        <f t="shared" si="1"/>
        <v>-2813.16</v>
      </c>
    </row>
    <row r="29" spans="1:8" x14ac:dyDescent="0.25">
      <c r="A29" s="19" t="s">
        <v>57</v>
      </c>
      <c r="B29" s="12">
        <v>36.409999999999997</v>
      </c>
      <c r="C29" s="13">
        <v>45230</v>
      </c>
      <c r="D29" s="13">
        <v>45213</v>
      </c>
      <c r="E29" s="13"/>
      <c r="F29" s="13"/>
      <c r="G29" s="1">
        <f t="shared" si="0"/>
        <v>-17</v>
      </c>
      <c r="H29" s="12">
        <f t="shared" si="1"/>
        <v>-618.96999999999991</v>
      </c>
    </row>
    <row r="30" spans="1:8" x14ac:dyDescent="0.25">
      <c r="A30" s="19" t="s">
        <v>58</v>
      </c>
      <c r="B30" s="12">
        <v>90.93</v>
      </c>
      <c r="C30" s="13">
        <v>45238</v>
      </c>
      <c r="D30" s="13">
        <v>45213</v>
      </c>
      <c r="E30" s="13"/>
      <c r="F30" s="13"/>
      <c r="G30" s="1">
        <f t="shared" si="0"/>
        <v>-25</v>
      </c>
      <c r="H30" s="12">
        <f t="shared" si="1"/>
        <v>-2273.25</v>
      </c>
    </row>
    <row r="31" spans="1:8" x14ac:dyDescent="0.25">
      <c r="A31" s="19" t="s">
        <v>58</v>
      </c>
      <c r="B31" s="12">
        <v>20</v>
      </c>
      <c r="C31" s="13">
        <v>45238</v>
      </c>
      <c r="D31" s="13">
        <v>45213</v>
      </c>
      <c r="E31" s="13"/>
      <c r="F31" s="13"/>
      <c r="G31" s="1">
        <f t="shared" si="0"/>
        <v>-25</v>
      </c>
      <c r="H31" s="12">
        <f t="shared" si="1"/>
        <v>-500</v>
      </c>
    </row>
    <row r="32" spans="1:8" x14ac:dyDescent="0.25">
      <c r="A32" s="19" t="s">
        <v>59</v>
      </c>
      <c r="B32" s="12">
        <v>159.31</v>
      </c>
      <c r="C32" s="13">
        <v>45230</v>
      </c>
      <c r="D32" s="13">
        <v>45213</v>
      </c>
      <c r="E32" s="13"/>
      <c r="F32" s="13"/>
      <c r="G32" s="1">
        <f t="shared" si="0"/>
        <v>-17</v>
      </c>
      <c r="H32" s="12">
        <f t="shared" si="1"/>
        <v>-2708.27</v>
      </c>
    </row>
    <row r="33" spans="1:8" x14ac:dyDescent="0.25">
      <c r="A33" s="19" t="s">
        <v>59</v>
      </c>
      <c r="B33" s="12">
        <v>35.049999999999997</v>
      </c>
      <c r="C33" s="13">
        <v>45230</v>
      </c>
      <c r="D33" s="13">
        <v>45213</v>
      </c>
      <c r="E33" s="13"/>
      <c r="F33" s="13"/>
      <c r="G33" s="1">
        <f t="shared" si="0"/>
        <v>-17</v>
      </c>
      <c r="H33" s="12">
        <f t="shared" si="1"/>
        <v>-595.84999999999991</v>
      </c>
    </row>
    <row r="34" spans="1:8" x14ac:dyDescent="0.25">
      <c r="A34" s="19" t="s">
        <v>60</v>
      </c>
      <c r="B34" s="12">
        <v>161.38999999999999</v>
      </c>
      <c r="C34" s="13">
        <v>45230</v>
      </c>
      <c r="D34" s="13">
        <v>45213</v>
      </c>
      <c r="E34" s="13"/>
      <c r="F34" s="13"/>
      <c r="G34" s="1">
        <f t="shared" si="0"/>
        <v>-17</v>
      </c>
      <c r="H34" s="12">
        <f t="shared" si="1"/>
        <v>-2743.6299999999997</v>
      </c>
    </row>
    <row r="35" spans="1:8" x14ac:dyDescent="0.25">
      <c r="A35" s="19" t="s">
        <v>60</v>
      </c>
      <c r="B35" s="12">
        <v>35.51</v>
      </c>
      <c r="C35" s="13">
        <v>45230</v>
      </c>
      <c r="D35" s="13">
        <v>45213</v>
      </c>
      <c r="E35" s="13"/>
      <c r="F35" s="13"/>
      <c r="G35" s="1">
        <f t="shared" si="0"/>
        <v>-17</v>
      </c>
      <c r="H35" s="12">
        <f t="shared" si="1"/>
        <v>-603.66999999999996</v>
      </c>
    </row>
    <row r="36" spans="1:8" x14ac:dyDescent="0.25">
      <c r="A36" s="19" t="s">
        <v>61</v>
      </c>
      <c r="B36" s="12">
        <v>55.82</v>
      </c>
      <c r="C36" s="13">
        <v>45234</v>
      </c>
      <c r="D36" s="13">
        <v>45213</v>
      </c>
      <c r="E36" s="13"/>
      <c r="F36" s="13"/>
      <c r="G36" s="1">
        <f t="shared" si="0"/>
        <v>-21</v>
      </c>
      <c r="H36" s="12">
        <f t="shared" si="1"/>
        <v>-1172.22</v>
      </c>
    </row>
    <row r="37" spans="1:8" x14ac:dyDescent="0.25">
      <c r="A37" s="19" t="s">
        <v>61</v>
      </c>
      <c r="B37" s="12">
        <v>12.28</v>
      </c>
      <c r="C37" s="13">
        <v>45234</v>
      </c>
      <c r="D37" s="13">
        <v>45213</v>
      </c>
      <c r="E37" s="13"/>
      <c r="F37" s="13"/>
      <c r="G37" s="1">
        <f t="shared" si="0"/>
        <v>-21</v>
      </c>
      <c r="H37" s="12">
        <f t="shared" si="1"/>
        <v>-257.88</v>
      </c>
    </row>
    <row r="38" spans="1:8" x14ac:dyDescent="0.25">
      <c r="A38" s="19" t="s">
        <v>62</v>
      </c>
      <c r="B38" s="12">
        <v>200</v>
      </c>
      <c r="C38" s="13">
        <v>45229</v>
      </c>
      <c r="D38" s="13">
        <v>45213</v>
      </c>
      <c r="E38" s="13"/>
      <c r="F38" s="13"/>
      <c r="G38" s="1">
        <f t="shared" si="0"/>
        <v>-16</v>
      </c>
      <c r="H38" s="12">
        <f t="shared" si="1"/>
        <v>-3200</v>
      </c>
    </row>
    <row r="39" spans="1:8" x14ac:dyDescent="0.25">
      <c r="A39" s="19" t="s">
        <v>62</v>
      </c>
      <c r="B39" s="12">
        <v>44</v>
      </c>
      <c r="C39" s="13">
        <v>45229</v>
      </c>
      <c r="D39" s="13">
        <v>45213</v>
      </c>
      <c r="E39" s="13"/>
      <c r="F39" s="13"/>
      <c r="G39" s="1">
        <f t="shared" si="0"/>
        <v>-16</v>
      </c>
      <c r="H39" s="12">
        <f t="shared" si="1"/>
        <v>-704</v>
      </c>
    </row>
    <row r="40" spans="1:8" x14ac:dyDescent="0.25">
      <c r="A40" s="19" t="s">
        <v>63</v>
      </c>
      <c r="B40" s="12">
        <v>159.62</v>
      </c>
      <c r="C40" s="13">
        <v>45182</v>
      </c>
      <c r="D40" s="13">
        <v>45213</v>
      </c>
      <c r="E40" s="13"/>
      <c r="F40" s="13"/>
      <c r="G40" s="1">
        <f t="shared" si="0"/>
        <v>31</v>
      </c>
      <c r="H40" s="12">
        <f t="shared" si="1"/>
        <v>4948.22</v>
      </c>
    </row>
    <row r="41" spans="1:8" x14ac:dyDescent="0.25">
      <c r="A41" s="19" t="s">
        <v>64</v>
      </c>
      <c r="B41" s="12">
        <v>23.07</v>
      </c>
      <c r="C41" s="13">
        <v>45182</v>
      </c>
      <c r="D41" s="13">
        <v>45213</v>
      </c>
      <c r="E41" s="13"/>
      <c r="F41" s="13"/>
      <c r="G41" s="1">
        <f t="shared" si="0"/>
        <v>31</v>
      </c>
      <c r="H41" s="12">
        <f t="shared" si="1"/>
        <v>715.17</v>
      </c>
    </row>
    <row r="42" spans="1:8" x14ac:dyDescent="0.25">
      <c r="A42" s="19" t="s">
        <v>63</v>
      </c>
      <c r="B42" s="12">
        <v>6.38</v>
      </c>
      <c r="C42" s="13">
        <v>45182</v>
      </c>
      <c r="D42" s="13">
        <v>45213</v>
      </c>
      <c r="E42" s="13"/>
      <c r="F42" s="13"/>
      <c r="G42" s="1">
        <f t="shared" si="0"/>
        <v>31</v>
      </c>
      <c r="H42" s="12">
        <f t="shared" si="1"/>
        <v>197.78</v>
      </c>
    </row>
    <row r="43" spans="1:8" x14ac:dyDescent="0.25">
      <c r="A43" s="19" t="s">
        <v>64</v>
      </c>
      <c r="B43" s="12">
        <v>0.92</v>
      </c>
      <c r="C43" s="13">
        <v>45182</v>
      </c>
      <c r="D43" s="13">
        <v>45213</v>
      </c>
      <c r="E43" s="13"/>
      <c r="F43" s="13"/>
      <c r="G43" s="1">
        <f t="shared" si="0"/>
        <v>31</v>
      </c>
      <c r="H43" s="12">
        <f t="shared" si="1"/>
        <v>28.52</v>
      </c>
    </row>
    <row r="44" spans="1:8" x14ac:dyDescent="0.25">
      <c r="A44" s="19" t="s">
        <v>65</v>
      </c>
      <c r="B44" s="12">
        <v>34.76</v>
      </c>
      <c r="C44" s="13">
        <v>45211</v>
      </c>
      <c r="D44" s="13">
        <v>45214</v>
      </c>
      <c r="E44" s="13"/>
      <c r="F44" s="13"/>
      <c r="G44" s="1">
        <f t="shared" si="0"/>
        <v>3</v>
      </c>
      <c r="H44" s="12">
        <f t="shared" si="1"/>
        <v>104.28</v>
      </c>
    </row>
    <row r="45" spans="1:8" x14ac:dyDescent="0.25">
      <c r="A45" s="19" t="s">
        <v>66</v>
      </c>
      <c r="B45" s="12">
        <v>1030.24</v>
      </c>
      <c r="C45" s="13">
        <v>45260</v>
      </c>
      <c r="D45" s="13">
        <v>45215</v>
      </c>
      <c r="E45" s="13"/>
      <c r="F45" s="13"/>
      <c r="G45" s="1">
        <f t="shared" si="0"/>
        <v>-45</v>
      </c>
      <c r="H45" s="12">
        <f t="shared" si="1"/>
        <v>-46360.800000000003</v>
      </c>
    </row>
    <row r="46" spans="1:8" x14ac:dyDescent="0.25">
      <c r="A46" s="19" t="s">
        <v>66</v>
      </c>
      <c r="B46" s="12">
        <v>226.66</v>
      </c>
      <c r="C46" s="13">
        <v>45260</v>
      </c>
      <c r="D46" s="13">
        <v>45215</v>
      </c>
      <c r="E46" s="13"/>
      <c r="F46" s="13"/>
      <c r="G46" s="1">
        <f t="shared" si="0"/>
        <v>-45</v>
      </c>
      <c r="H46" s="12">
        <f t="shared" si="1"/>
        <v>-10199.700000000001</v>
      </c>
    </row>
    <row r="47" spans="1:8" x14ac:dyDescent="0.25">
      <c r="A47" s="19" t="s">
        <v>67</v>
      </c>
      <c r="B47" s="12">
        <v>1051.18</v>
      </c>
      <c r="C47" s="13">
        <v>45260</v>
      </c>
      <c r="D47" s="13">
        <v>45215</v>
      </c>
      <c r="E47" s="13"/>
      <c r="F47" s="13"/>
      <c r="G47" s="1">
        <f t="shared" si="0"/>
        <v>-45</v>
      </c>
      <c r="H47" s="12">
        <f t="shared" si="1"/>
        <v>-47303.100000000006</v>
      </c>
    </row>
    <row r="48" spans="1:8" x14ac:dyDescent="0.25">
      <c r="A48" s="19" t="s">
        <v>67</v>
      </c>
      <c r="B48" s="12">
        <v>231.26</v>
      </c>
      <c r="C48" s="13">
        <v>45260</v>
      </c>
      <c r="D48" s="13">
        <v>45215</v>
      </c>
      <c r="E48" s="13"/>
      <c r="F48" s="13"/>
      <c r="G48" s="1">
        <f t="shared" si="0"/>
        <v>-45</v>
      </c>
      <c r="H48" s="12">
        <f t="shared" si="1"/>
        <v>-10406.699999999999</v>
      </c>
    </row>
    <row r="49" spans="1:8" x14ac:dyDescent="0.25">
      <c r="A49" s="19" t="s">
        <v>68</v>
      </c>
      <c r="B49" s="12">
        <v>1162.3800000000001</v>
      </c>
      <c r="C49" s="13">
        <v>45260</v>
      </c>
      <c r="D49" s="13">
        <v>45215</v>
      </c>
      <c r="E49" s="13"/>
      <c r="F49" s="13"/>
      <c r="G49" s="1">
        <f t="shared" si="0"/>
        <v>-45</v>
      </c>
      <c r="H49" s="12">
        <f t="shared" si="1"/>
        <v>-52307.100000000006</v>
      </c>
    </row>
    <row r="50" spans="1:8" x14ac:dyDescent="0.25">
      <c r="A50" s="19" t="s">
        <v>68</v>
      </c>
      <c r="B50" s="12">
        <v>255.73</v>
      </c>
      <c r="C50" s="13">
        <v>45260</v>
      </c>
      <c r="D50" s="13">
        <v>45215</v>
      </c>
      <c r="E50" s="13"/>
      <c r="F50" s="13"/>
      <c r="G50" s="1">
        <f t="shared" si="0"/>
        <v>-45</v>
      </c>
      <c r="H50" s="12">
        <f t="shared" si="1"/>
        <v>-11507.85</v>
      </c>
    </row>
    <row r="51" spans="1:8" x14ac:dyDescent="0.25">
      <c r="A51" s="19" t="s">
        <v>69</v>
      </c>
      <c r="B51" s="12">
        <v>822.05</v>
      </c>
      <c r="C51" s="13">
        <v>45260</v>
      </c>
      <c r="D51" s="13">
        <v>45215</v>
      </c>
      <c r="E51" s="13"/>
      <c r="F51" s="13"/>
      <c r="G51" s="1">
        <f t="shared" si="0"/>
        <v>-45</v>
      </c>
      <c r="H51" s="12">
        <f t="shared" si="1"/>
        <v>-36992.25</v>
      </c>
    </row>
    <row r="52" spans="1:8" x14ac:dyDescent="0.25">
      <c r="A52" s="19" t="s">
        <v>69</v>
      </c>
      <c r="B52" s="12">
        <v>180.85</v>
      </c>
      <c r="C52" s="13">
        <v>45260</v>
      </c>
      <c r="D52" s="13">
        <v>45215</v>
      </c>
      <c r="E52" s="13"/>
      <c r="F52" s="13"/>
      <c r="G52" s="1">
        <f t="shared" si="0"/>
        <v>-45</v>
      </c>
      <c r="H52" s="12">
        <f t="shared" si="1"/>
        <v>-8138.25</v>
      </c>
    </row>
    <row r="53" spans="1:8" x14ac:dyDescent="0.25">
      <c r="A53" s="19" t="s">
        <v>70</v>
      </c>
      <c r="B53" s="12">
        <v>301.5</v>
      </c>
      <c r="C53" s="13">
        <v>45260</v>
      </c>
      <c r="D53" s="13">
        <v>45215</v>
      </c>
      <c r="E53" s="13"/>
      <c r="F53" s="13"/>
      <c r="G53" s="1">
        <f t="shared" si="0"/>
        <v>-45</v>
      </c>
      <c r="H53" s="12">
        <f t="shared" si="1"/>
        <v>-13567.5</v>
      </c>
    </row>
    <row r="54" spans="1:8" x14ac:dyDescent="0.25">
      <c r="A54" s="19" t="s">
        <v>70</v>
      </c>
      <c r="B54" s="12">
        <v>66.33</v>
      </c>
      <c r="C54" s="13">
        <v>45260</v>
      </c>
      <c r="D54" s="13">
        <v>45215</v>
      </c>
      <c r="E54" s="13"/>
      <c r="F54" s="13"/>
      <c r="G54" s="1">
        <f t="shared" si="0"/>
        <v>-45</v>
      </c>
      <c r="H54" s="12">
        <f t="shared" si="1"/>
        <v>-2984.85</v>
      </c>
    </row>
    <row r="55" spans="1:8" x14ac:dyDescent="0.25">
      <c r="A55" s="19" t="s">
        <v>65</v>
      </c>
      <c r="B55" s="12">
        <v>158</v>
      </c>
      <c r="C55" s="13">
        <v>45211</v>
      </c>
      <c r="D55" s="13">
        <v>45215</v>
      </c>
      <c r="E55" s="13"/>
      <c r="F55" s="13"/>
      <c r="G55" s="1">
        <f t="shared" si="0"/>
        <v>4</v>
      </c>
      <c r="H55" s="12">
        <f t="shared" si="1"/>
        <v>632</v>
      </c>
    </row>
    <row r="56" spans="1:8" x14ac:dyDescent="0.25">
      <c r="A56" s="19" t="s">
        <v>71</v>
      </c>
      <c r="B56" s="12">
        <v>200</v>
      </c>
      <c r="C56" s="13">
        <v>45230</v>
      </c>
      <c r="D56" s="13">
        <v>45215</v>
      </c>
      <c r="E56" s="13"/>
      <c r="F56" s="13"/>
      <c r="G56" s="1">
        <f t="shared" si="0"/>
        <v>-15</v>
      </c>
      <c r="H56" s="12">
        <f t="shared" si="1"/>
        <v>-3000</v>
      </c>
    </row>
    <row r="57" spans="1:8" x14ac:dyDescent="0.25">
      <c r="A57" s="19" t="s">
        <v>72</v>
      </c>
      <c r="B57" s="12">
        <v>5362.2</v>
      </c>
      <c r="C57" s="13">
        <v>45217</v>
      </c>
      <c r="D57" s="13">
        <v>45215</v>
      </c>
      <c r="E57" s="13"/>
      <c r="F57" s="13"/>
      <c r="G57" s="1">
        <f t="shared" si="0"/>
        <v>-2</v>
      </c>
      <c r="H57" s="12">
        <f t="shared" si="1"/>
        <v>-10724.4</v>
      </c>
    </row>
    <row r="58" spans="1:8" x14ac:dyDescent="0.25">
      <c r="A58" s="19" t="s">
        <v>72</v>
      </c>
      <c r="B58" s="12">
        <v>1179.68</v>
      </c>
      <c r="C58" s="13">
        <v>45217</v>
      </c>
      <c r="D58" s="13">
        <v>45215</v>
      </c>
      <c r="E58" s="13"/>
      <c r="F58" s="13"/>
      <c r="G58" s="1">
        <f t="shared" si="0"/>
        <v>-2</v>
      </c>
      <c r="H58" s="12">
        <f t="shared" si="1"/>
        <v>-2359.36</v>
      </c>
    </row>
    <row r="59" spans="1:8" x14ac:dyDescent="0.25">
      <c r="A59" s="19" t="s">
        <v>73</v>
      </c>
      <c r="B59" s="12">
        <v>2913</v>
      </c>
      <c r="C59" s="13">
        <v>45212</v>
      </c>
      <c r="D59" s="13">
        <v>45215</v>
      </c>
      <c r="E59" s="13"/>
      <c r="F59" s="13"/>
      <c r="G59" s="1">
        <f t="shared" si="0"/>
        <v>3</v>
      </c>
      <c r="H59" s="12">
        <f t="shared" si="1"/>
        <v>8739</v>
      </c>
    </row>
    <row r="60" spans="1:8" x14ac:dyDescent="0.25">
      <c r="A60" s="19" t="s">
        <v>74</v>
      </c>
      <c r="B60" s="12">
        <v>1200</v>
      </c>
      <c r="C60" s="13">
        <v>45224</v>
      </c>
      <c r="D60" s="13">
        <v>45215</v>
      </c>
      <c r="E60" s="13"/>
      <c r="F60" s="13"/>
      <c r="G60" s="1">
        <f t="shared" si="0"/>
        <v>-9</v>
      </c>
      <c r="H60" s="12">
        <f t="shared" si="1"/>
        <v>-10800</v>
      </c>
    </row>
    <row r="61" spans="1:8" x14ac:dyDescent="0.25">
      <c r="A61" s="19" t="s">
        <v>74</v>
      </c>
      <c r="B61" s="12">
        <v>120</v>
      </c>
      <c r="C61" s="13">
        <v>45224</v>
      </c>
      <c r="D61" s="13">
        <v>45215</v>
      </c>
      <c r="E61" s="13"/>
      <c r="F61" s="13"/>
      <c r="G61" s="1">
        <f t="shared" si="0"/>
        <v>-9</v>
      </c>
      <c r="H61" s="12">
        <f t="shared" si="1"/>
        <v>-1080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2023-10-21T21:17:03Z</dcterms:modified>
</cp:coreProperties>
</file>